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43863A767EC40E3A265D2198F35B7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77400" y="2364105"/>
          <a:ext cx="3095625" cy="3962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C52E72E7742D473EA82CAFA294AFFD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77400" y="323850"/>
          <a:ext cx="1676400" cy="3933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583D7AD0B09C49FE8FD1CA488BF36DB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77400" y="4024630"/>
          <a:ext cx="4181475" cy="2724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55737057EDF24F28B04E005E4D3B5F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77400" y="1365250"/>
          <a:ext cx="2171700" cy="402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706ABC6B5310406789E8859C8EC88FB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77400" y="1527175"/>
          <a:ext cx="2200275" cy="197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44FCA8D97134FB19C00D823277749C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77400" y="4348480"/>
          <a:ext cx="3638550" cy="2295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4A1F2D19CA0443B49CBFBD71AF5A90F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77400" y="8295005"/>
          <a:ext cx="3638550" cy="2295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9357E93705B04005941960C4A45C0FF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677400" y="1295400"/>
          <a:ext cx="5534025" cy="26860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<sst xmlns="http://schemas.openxmlformats.org/spreadsheetml/2006/main" count="113" uniqueCount="75">
  <si>
    <t>2023年“H”项目灯具采购报价表</t>
  </si>
  <si>
    <t>序号</t>
  </si>
  <si>
    <t>项目名称</t>
  </si>
  <si>
    <t>项目特征描述</t>
  </si>
  <si>
    <t>数量</t>
  </si>
  <si>
    <t>计量
单位</t>
  </si>
  <si>
    <t>选型照片</t>
  </si>
  <si>
    <t>金额（元）</t>
  </si>
  <si>
    <t>报价品牌</t>
  </si>
  <si>
    <t>质量要求</t>
  </si>
  <si>
    <t>全费用单价限价</t>
  </si>
  <si>
    <t>供应商所报单价</t>
  </si>
  <si>
    <t>合价</t>
  </si>
  <si>
    <t>45W/LED 庭院灯</t>
  </si>
  <si>
    <t>尺寸：400*400*4000mm  内置LED光源                
材料：铝合金型材 壁厚2.5mm                                光源：LED45W  
电压：AC220V，色温：3000K
防护等级：IP65</t>
  </si>
  <si>
    <t>套</t>
  </si>
  <si>
    <t>LED光源和灯具均不低于雷士、飞利浦、欧普的品牌品质要求，含预埋件</t>
  </si>
  <si>
    <t>18W/LED 草坪灯</t>
  </si>
  <si>
    <t xml:space="preserve">尺寸：150*150*800mm 内置LED光源                     材料：铝合金型材 壁厚1.5mm                           光源：LED10W 
电压：AC220V，色温：3000K
防护等级：IP65       </t>
  </si>
  <si>
    <t>36W/LED 投光灯</t>
  </si>
  <si>
    <t>材质：压铸铝灯体 功率：36W 
电压：AC220V 光通量：3500lm，色温：3000K
防护等级：IP65</t>
  </si>
  <si>
    <t>LED光源和灯具均不低于雷士、飞利浦、欧普的品牌品质要求，含3mm厚30*30角钢安装基础</t>
  </si>
  <si>
    <t>5W/M/LED 柔性灯带</t>
  </si>
  <si>
    <t>外皮材质：透明硅胶     
尺寸：12*5mm 功率：5W/米 120珠，搭配20*15铝合金铝材 
电压：DC24V，色温：3000K
防护等级：IP68</t>
  </si>
  <si>
    <t>米</t>
  </si>
  <si>
    <t>LED光源和灯具均不低于雷士、飞利浦、欧普的品牌品质要求，含不锈钢卡口、灯槽等安装辅件</t>
  </si>
  <si>
    <t>10W/M/LED 柔性灯带</t>
  </si>
  <si>
    <t>外皮材质：透明硅胶     
尺寸：12*5mm 功率：10W/米 120珠，搭配20*15铝合金铝材 
电压：DC24V，色温：4000K
防护等级：IP68</t>
  </si>
  <si>
    <r>
      <t xml:space="preserve">48W/1M/LED </t>
    </r>
    <r>
      <rPr>
        <sz val="10"/>
        <rFont val="宋体"/>
        <charset val="134"/>
        <scheme val="minor"/>
      </rPr>
      <t>洗墙灯</t>
    </r>
  </si>
  <si>
    <t>规格：1000mm      功率：48W
产品材质：定制压铸铝外壳+钢化玻璃+双层密封
电压：DC24V，色温：RGB+W
防护等级：IP68</t>
  </si>
  <si>
    <t>LED光源和灯具均不低于雷士、飞利浦、欧普的品牌品质要求，水池四周</t>
  </si>
  <si>
    <t>24W/0.5M/LED 洗墙灯</t>
  </si>
  <si>
    <t>规格：500mm      功率：24W
产品材质：定制压铸铝外壳+钢化玻璃+双层密封
电压：DC24V，色温：RGB+W
防护等级：IP68</t>
  </si>
  <si>
    <t>15W/0.3M/LED 洗墙灯</t>
  </si>
  <si>
    <t>规格：300mm      功率：15W
产品材质：定制压铸铝外壳+钢化玻璃+双层密封
电压：DC24V，色温：RGB+W
防护等级：IP68</t>
  </si>
  <si>
    <t>24W/1M/LED 洗墙灯</t>
  </si>
  <si>
    <t>规格：1000mm        功率：24W
产品材质：定制压铸铝外壳+钢化玻璃+双层密封
电压：DC24V，色温：3000K
防护等级：IP65</t>
  </si>
  <si>
    <t>LED光源和灯具均不低于雷士、飞利浦、欧普的品牌品质要求，景墙,含3mm厚30*30角钢安装基础</t>
  </si>
  <si>
    <t>12W/0.5M/LED 洗墙灯</t>
  </si>
  <si>
    <t>规格：500mm        功率：12W
产品材质：定制压铸铝外壳+钢化玻璃+双层密封
电压：DC24V，色温：3000K
防护等级：IP65</t>
  </si>
  <si>
    <r>
      <t xml:space="preserve">8W/0.3M/LED </t>
    </r>
    <r>
      <rPr>
        <sz val="10"/>
        <rFont val="宋体"/>
        <charset val="134"/>
        <scheme val="minor"/>
      </rPr>
      <t>洗墙灯</t>
    </r>
  </si>
  <si>
    <t>规格：300mm           功率：8W
产品材质：定制压铸铝外壳+钢化玻璃+双层密封
电压：DC24V，色温：3000K
防护等级：IP67</t>
  </si>
  <si>
    <t>LED光源和灯具均不低于雷士、飞利浦、欧普的品牌品质要求，1-4#洗墙灯</t>
  </si>
  <si>
    <t>350W//LED 激光灯</t>
  </si>
  <si>
    <t>输入电压：AC90-240V 50-60Hz
整机功率:350W
光源理论寿命 1500小时以上
灯泡色温: 7800K
调    焦 :线性电动调焦
调    光 :调光平滑无闪烁
镇 流 器 :优灯
频    闪 :独立频闪、0.5-20次/秒可调
电压：AC220V
防护等级：IP65</t>
  </si>
  <si>
    <t xml:space="preserve">LED光源和灯具均不低于雷士、飞利浦、欧普的品牌品质要求，含安装基础,2米高,3mm厚50*50角钢安装支架 </t>
  </si>
  <si>
    <t>配电箱L1</t>
  </si>
  <si>
    <t>室外落地式配电箱 / 不锈钢 304 材质 / 防护等级 IP54，具体详见图纸</t>
  </si>
  <si>
    <t>台</t>
  </si>
  <si>
    <t>元器件不低于西门子、ABB、施耐德的品牌品质要求</t>
  </si>
  <si>
    <t>配电箱L2</t>
  </si>
  <si>
    <t>配电箱L3</t>
  </si>
  <si>
    <t>配电箱L4</t>
  </si>
  <si>
    <t>配电箱L5</t>
  </si>
  <si>
    <t>配电箱L6</t>
  </si>
  <si>
    <t>配电箱L7</t>
  </si>
  <si>
    <t>防水开关电源</t>
  </si>
  <si>
    <r>
      <t xml:space="preserve">320W/AC220V/DC24V </t>
    </r>
    <r>
      <rPr>
        <sz val="10"/>
        <rFont val="宋体"/>
        <charset val="134"/>
        <scheme val="minor"/>
      </rPr>
      <t>功率因数不小于</t>
    </r>
    <r>
      <rPr>
        <sz val="10"/>
        <rFont val="宋体"/>
        <charset val="134"/>
        <scheme val="minor"/>
      </rPr>
      <t xml:space="preserve"> 0.9 ,IP68</t>
    </r>
    <r>
      <rPr>
        <sz val="10"/>
        <rFont val="宋体"/>
        <charset val="134"/>
        <scheme val="minor"/>
      </rPr>
      <t>，保护功能</t>
    </r>
    <r>
      <rPr>
        <sz val="10"/>
        <rFont val="宋体"/>
        <charset val="134"/>
        <scheme val="minor"/>
      </rPr>
      <t>:</t>
    </r>
    <r>
      <rPr>
        <sz val="10"/>
        <rFont val="宋体"/>
        <charset val="134"/>
        <scheme val="minor"/>
      </rPr>
      <t>短路、过载、过压、过温</t>
    </r>
  </si>
  <si>
    <t>主控器</t>
  </si>
  <si>
    <t>DMX512 系统、脱机主控、千兆网口 *2 、 TCP/IP 协议</t>
  </si>
  <si>
    <t>分控器</t>
  </si>
  <si>
    <t>DMX512 系统、 8 个 LED 带载输出端口、千兆网口 *2 、 TCP/IP 协议</t>
  </si>
  <si>
    <t>交换机</t>
  </si>
  <si>
    <t>16口网络交换机</t>
  </si>
  <si>
    <t>激光灯控台</t>
  </si>
  <si>
    <t>DMX512,舞台灯光控台</t>
  </si>
  <si>
    <t>防水网线</t>
  </si>
  <si>
    <t>FS-CAT6E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</si>
  <si>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</si>
  <si>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</si>
  <si>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2.所有灯具须符合相关行业质量标准，以实际供应数量按实结算。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</si>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</sst>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0"/>
      <name val="宋体"/>
      <charset val="134"/>
      <scheme val="minor"/>
    </font>
    <font>
      <sz val="10"/>
      <name val="宋体"/>
      <family val="2"/>
      <charset val="0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A1" sqref="A1:K1"/>
    </sheetView>
  </sheetViews>
  <sheetFormatPr defaultColWidth="8.89166666666667" defaultRowHeight="12"/>
  <cols>
    <col min="1" max="1" width="6.375" style="5" customWidth="1"/>
    <col min="2" max="2" width="11.125" style="6" customWidth="1"/>
    <col min="3" max="3" width="26.25" style="5" customWidth="1"/>
    <col min="4" max="4" width="6.375" style="5" customWidth="1"/>
    <col min="5" max="5" width="6.625" style="5" customWidth="1"/>
    <col min="6" max="6" width="20.875" style="5" customWidth="1"/>
    <col min="7" max="7" width="10.8916666666667" style="5" customWidth="1"/>
    <col min="8" max="9" width="15.25" style="5" customWidth="1"/>
    <col min="10" max="10" width="9.625" style="5" customWidth="1"/>
    <col min="11" max="11" width="16.375" style="5" customWidth="1"/>
    <col min="12" max="16384" width="8.89166666666667" style="5"/>
  </cols>
  <sheetData>
    <row r="1" ht="32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14.2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 t="s">
        <v>8</v>
      </c>
      <c r="K2" s="8" t="s">
        <v>9</v>
      </c>
    </row>
    <row r="3" s="1" customFormat="1" ht="14.25" customHeight="1" spans="1:11">
      <c r="A3" s="8"/>
      <c r="B3" s="8"/>
      <c r="C3" s="8"/>
      <c r="D3" s="8"/>
      <c r="E3" s="8"/>
      <c r="F3" s="8"/>
      <c r="G3" s="8" t="s">
        <v>10</v>
      </c>
      <c r="H3" s="8" t="s">
        <v>11</v>
      </c>
      <c r="I3" s="8" t="s">
        <v>12</v>
      </c>
      <c r="J3" s="8"/>
      <c r="K3" s="8"/>
    </row>
    <row r="4" s="1" customFormat="1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="2" customFormat="1" ht="86" customHeight="1" spans="1:11">
      <c r="A5" s="9">
        <v>1</v>
      </c>
      <c r="B5" s="10" t="s">
        <v>13</v>
      </c>
      <c r="C5" s="11" t="s">
        <v>14</v>
      </c>
      <c r="D5" s="10">
        <v>150</v>
      </c>
      <c r="E5" s="10" t="s">
        <v>15</v>
      </c>
      <c r="F5" s="12" t="str">
        <f>_xlfn.DISPIMG("ID_C52E72E7742D473EA82CAFA294AFFD74",1)</f>
        <v>=DISPIMG("ID_C52E72E7742D473EA82CAFA294AFFD74",1)</v>
      </c>
      <c r="G5" s="13">
        <v>2000</v>
      </c>
      <c r="H5" s="9"/>
      <c r="I5" s="9"/>
      <c r="J5" s="24"/>
      <c r="K5" s="10" t="s">
        <v>16</v>
      </c>
    </row>
    <row r="6" s="2" customFormat="1" ht="79" customHeight="1" spans="1:11">
      <c r="A6" s="9">
        <v>2</v>
      </c>
      <c r="B6" s="10" t="s">
        <v>17</v>
      </c>
      <c r="C6" s="11" t="s">
        <v>18</v>
      </c>
      <c r="D6" s="10">
        <v>73</v>
      </c>
      <c r="E6" s="10" t="s">
        <v>15</v>
      </c>
      <c r="F6" s="12" t="str">
        <f>_xlfn.DISPIMG("ID_55737057EDF24F28B04E005E4D3B5F28",1)</f>
        <v>=DISPIMG("ID_55737057EDF24F28B04E005E4D3B5F28",1)</v>
      </c>
      <c r="G6" s="13">
        <v>450</v>
      </c>
      <c r="H6" s="9"/>
      <c r="I6" s="9"/>
      <c r="J6" s="24"/>
      <c r="K6" s="10" t="s">
        <v>16</v>
      </c>
    </row>
    <row r="7" s="2" customFormat="1" ht="76" customHeight="1" spans="1:11">
      <c r="A7" s="9">
        <v>3</v>
      </c>
      <c r="B7" s="10" t="s">
        <v>19</v>
      </c>
      <c r="C7" s="11" t="s">
        <v>20</v>
      </c>
      <c r="D7" s="10">
        <v>66</v>
      </c>
      <c r="E7" s="10" t="s">
        <v>15</v>
      </c>
      <c r="F7" s="12" t="str">
        <f>_xlfn.DISPIMG("ID_706ABC6B5310406789E8859C8EC88FBA",1)</f>
        <v>=DISPIMG("ID_706ABC6B5310406789E8859C8EC88FBA",1)</v>
      </c>
      <c r="G7" s="13">
        <v>330</v>
      </c>
      <c r="H7" s="9"/>
      <c r="I7" s="9"/>
      <c r="J7" s="24"/>
      <c r="K7" s="10" t="s">
        <v>21</v>
      </c>
    </row>
    <row r="8" s="2" customFormat="1" ht="70" customHeight="1" spans="1:11">
      <c r="A8" s="9">
        <v>4</v>
      </c>
      <c r="B8" s="10" t="s">
        <v>22</v>
      </c>
      <c r="C8" s="11" t="s">
        <v>23</v>
      </c>
      <c r="D8" s="10">
        <v>2795</v>
      </c>
      <c r="E8" s="10" t="s">
        <v>24</v>
      </c>
      <c r="F8" s="14" t="str">
        <f>_xlfn.DISPIMG("ID_583D7AD0B09C49FE8FD1CA488BF36DB4",1)</f>
        <v>=DISPIMG("ID_583D7AD0B09C49FE8FD1CA488BF36DB4",1)</v>
      </c>
      <c r="G8" s="13">
        <v>22</v>
      </c>
      <c r="H8" s="9"/>
      <c r="I8" s="9"/>
      <c r="J8" s="24"/>
      <c r="K8" s="25" t="s">
        <v>25</v>
      </c>
    </row>
    <row r="9" s="2" customFormat="1" ht="70" customHeight="1" spans="1:11">
      <c r="A9" s="9">
        <v>5</v>
      </c>
      <c r="B9" s="10" t="s">
        <v>26</v>
      </c>
      <c r="C9" s="11" t="s">
        <v>27</v>
      </c>
      <c r="D9" s="10">
        <v>840</v>
      </c>
      <c r="E9" s="10" t="s">
        <v>24</v>
      </c>
      <c r="F9" s="15"/>
      <c r="G9" s="13">
        <v>24</v>
      </c>
      <c r="H9" s="9"/>
      <c r="I9" s="9"/>
      <c r="J9" s="24"/>
      <c r="K9" s="26"/>
    </row>
    <row r="10" s="2" customFormat="1" ht="88" customHeight="1" spans="1:11">
      <c r="A10" s="9">
        <v>6</v>
      </c>
      <c r="B10" s="10" t="s">
        <v>28</v>
      </c>
      <c r="C10" s="11" t="s">
        <v>29</v>
      </c>
      <c r="D10" s="10">
        <v>380</v>
      </c>
      <c r="E10" s="10" t="s">
        <v>15</v>
      </c>
      <c r="F10" s="12" t="str">
        <f t="shared" ref="F10:F12" si="0">_xlfn.DISPIMG("ID_144FCA8D97134FB19C00D823277749C3",1)</f>
        <v>=DISPIMG("ID_144FCA8D97134FB19C00D823277749C3",1)</v>
      </c>
      <c r="G10" s="13">
        <v>480</v>
      </c>
      <c r="H10" s="9"/>
      <c r="I10" s="9"/>
      <c r="J10" s="24"/>
      <c r="K10" s="10" t="s">
        <v>30</v>
      </c>
    </row>
    <row r="11" s="2" customFormat="1" ht="84" customHeight="1" spans="1:11">
      <c r="A11" s="9">
        <v>7</v>
      </c>
      <c r="B11" s="10" t="s">
        <v>31</v>
      </c>
      <c r="C11" s="11" t="s">
        <v>32</v>
      </c>
      <c r="D11" s="10">
        <v>2</v>
      </c>
      <c r="E11" s="10" t="s">
        <v>15</v>
      </c>
      <c r="F11" s="12" t="str">
        <f t="shared" si="0"/>
        <v>=DISPIMG("ID_144FCA8D97134FB19C00D823277749C3",1)</v>
      </c>
      <c r="G11" s="13">
        <v>420</v>
      </c>
      <c r="H11" s="9"/>
      <c r="I11" s="9"/>
      <c r="J11" s="24"/>
      <c r="K11" s="10" t="s">
        <v>30</v>
      </c>
    </row>
    <row r="12" s="2" customFormat="1" ht="87" customHeight="1" spans="1:11">
      <c r="A12" s="9">
        <v>8</v>
      </c>
      <c r="B12" s="10" t="s">
        <v>33</v>
      </c>
      <c r="C12" s="11" t="s">
        <v>34</v>
      </c>
      <c r="D12" s="10">
        <v>2</v>
      </c>
      <c r="E12" s="10" t="s">
        <v>15</v>
      </c>
      <c r="F12" s="12" t="str">
        <f t="shared" si="0"/>
        <v>=DISPIMG("ID_144FCA8D97134FB19C00D823277749C3",1)</v>
      </c>
      <c r="G12" s="13">
        <v>360</v>
      </c>
      <c r="H12" s="9"/>
      <c r="I12" s="9"/>
      <c r="J12" s="24"/>
      <c r="K12" s="10" t="s">
        <v>30</v>
      </c>
    </row>
    <row r="13" s="2" customFormat="1" ht="88" customHeight="1" spans="1:11">
      <c r="A13" s="9">
        <v>9</v>
      </c>
      <c r="B13" s="10" t="s">
        <v>35</v>
      </c>
      <c r="C13" s="11" t="s">
        <v>36</v>
      </c>
      <c r="D13" s="10">
        <v>686</v>
      </c>
      <c r="E13" s="10" t="s">
        <v>15</v>
      </c>
      <c r="F13" s="12" t="str">
        <f>_xlfn.DISPIMG("ID_4A1F2D19CA0443B49CBFBD71AF5A90F9",1)</f>
        <v>=DISPIMG("ID_4A1F2D19CA0443B49CBFBD71AF5A90F9",1)</v>
      </c>
      <c r="G13" s="13">
        <v>130</v>
      </c>
      <c r="H13" s="9"/>
      <c r="I13" s="9"/>
      <c r="J13" s="24"/>
      <c r="K13" s="10" t="s">
        <v>37</v>
      </c>
    </row>
    <row r="14" s="2" customFormat="1" ht="86" customHeight="1" spans="1:11">
      <c r="A14" s="9">
        <v>10</v>
      </c>
      <c r="B14" s="10" t="s">
        <v>38</v>
      </c>
      <c r="C14" s="11" t="s">
        <v>39</v>
      </c>
      <c r="D14" s="10">
        <v>5</v>
      </c>
      <c r="E14" s="10" t="s">
        <v>15</v>
      </c>
      <c r="F14" s="12" t="str">
        <f>_xlfn.DISPIMG("ID_4A1F2D19CA0443B49CBFBD71AF5A90F9",1)</f>
        <v>=DISPIMG("ID_4A1F2D19CA0443B49CBFBD71AF5A90F9",1)</v>
      </c>
      <c r="G14" s="13">
        <v>110</v>
      </c>
      <c r="H14" s="9"/>
      <c r="I14" s="9"/>
      <c r="J14" s="24"/>
      <c r="K14" s="10" t="s">
        <v>37</v>
      </c>
    </row>
    <row r="15" s="2" customFormat="1" ht="83" customHeight="1" spans="1:11">
      <c r="A15" s="9">
        <v>11</v>
      </c>
      <c r="B15" s="10" t="s">
        <v>40</v>
      </c>
      <c r="C15" s="11" t="s">
        <v>41</v>
      </c>
      <c r="D15" s="10">
        <v>8</v>
      </c>
      <c r="E15" s="10" t="s">
        <v>15</v>
      </c>
      <c r="F15" s="12" t="str">
        <f>_xlfn.DISPIMG("ID_9357E93705B04005941960C4A45C0FF2",1)</f>
        <v>=DISPIMG("ID_9357E93705B04005941960C4A45C0FF2",1)</v>
      </c>
      <c r="G15" s="13">
        <v>95</v>
      </c>
      <c r="H15" s="9"/>
      <c r="I15" s="9"/>
      <c r="J15" s="24"/>
      <c r="K15" s="10" t="s">
        <v>42</v>
      </c>
    </row>
    <row r="16" s="2" customFormat="1" ht="141" customHeight="1" spans="1:11">
      <c r="A16" s="9">
        <v>12</v>
      </c>
      <c r="B16" s="10" t="s">
        <v>43</v>
      </c>
      <c r="C16" s="11" t="s">
        <v>44</v>
      </c>
      <c r="D16" s="10">
        <v>6</v>
      </c>
      <c r="E16" s="10" t="s">
        <v>15</v>
      </c>
      <c r="F16" s="12" t="str">
        <f>_xlfn.DISPIMG("ID_043863A767EC40E3A265D2198F35B783",1)</f>
        <v>=DISPIMG("ID_043863A767EC40E3A265D2198F35B783",1)</v>
      </c>
      <c r="G16" s="13">
        <v>7500</v>
      </c>
      <c r="H16" s="9"/>
      <c r="I16" s="9"/>
      <c r="J16" s="24"/>
      <c r="K16" s="10" t="s">
        <v>45</v>
      </c>
    </row>
    <row r="17" s="2" customFormat="1" ht="50" customHeight="1" spans="1:11">
      <c r="A17" s="9">
        <v>13</v>
      </c>
      <c r="B17" s="10" t="s">
        <v>46</v>
      </c>
      <c r="C17" s="16" t="s">
        <v>47</v>
      </c>
      <c r="D17" s="10">
        <v>1</v>
      </c>
      <c r="E17" s="10" t="s">
        <v>48</v>
      </c>
      <c r="F17" s="9"/>
      <c r="G17" s="13">
        <v>17000</v>
      </c>
      <c r="H17" s="9"/>
      <c r="I17" s="9"/>
      <c r="J17" s="24"/>
      <c r="K17" s="10" t="s">
        <v>49</v>
      </c>
    </row>
    <row r="18" s="2" customFormat="1" ht="50" customHeight="1" spans="1:11">
      <c r="A18" s="9">
        <v>14</v>
      </c>
      <c r="B18" s="10" t="s">
        <v>50</v>
      </c>
      <c r="C18" s="16" t="s">
        <v>47</v>
      </c>
      <c r="D18" s="10">
        <v>1</v>
      </c>
      <c r="E18" s="10" t="s">
        <v>48</v>
      </c>
      <c r="F18" s="9"/>
      <c r="G18" s="13">
        <v>17000</v>
      </c>
      <c r="H18" s="9"/>
      <c r="I18" s="9"/>
      <c r="J18" s="24"/>
      <c r="K18" s="10" t="s">
        <v>49</v>
      </c>
    </row>
    <row r="19" s="2" customFormat="1" ht="50" customHeight="1" spans="1:11">
      <c r="A19" s="9">
        <v>15</v>
      </c>
      <c r="B19" s="10" t="s">
        <v>51</v>
      </c>
      <c r="C19" s="16" t="s">
        <v>47</v>
      </c>
      <c r="D19" s="10">
        <v>1</v>
      </c>
      <c r="E19" s="10" t="s">
        <v>48</v>
      </c>
      <c r="F19" s="9"/>
      <c r="G19" s="13">
        <v>11000</v>
      </c>
      <c r="H19" s="9"/>
      <c r="I19" s="9"/>
      <c r="J19" s="24"/>
      <c r="K19" s="10" t="s">
        <v>49</v>
      </c>
    </row>
    <row r="20" s="2" customFormat="1" ht="50" customHeight="1" spans="1:11">
      <c r="A20" s="9">
        <v>16</v>
      </c>
      <c r="B20" s="10" t="s">
        <v>52</v>
      </c>
      <c r="C20" s="16" t="s">
        <v>47</v>
      </c>
      <c r="D20" s="10">
        <v>1</v>
      </c>
      <c r="E20" s="10" t="s">
        <v>48</v>
      </c>
      <c r="F20" s="9"/>
      <c r="G20" s="13">
        <v>12000</v>
      </c>
      <c r="H20" s="9"/>
      <c r="I20" s="9"/>
      <c r="J20" s="24"/>
      <c r="K20" s="10" t="s">
        <v>49</v>
      </c>
    </row>
    <row r="21" s="2" customFormat="1" ht="50" customHeight="1" spans="1:11">
      <c r="A21" s="9">
        <v>17</v>
      </c>
      <c r="B21" s="10" t="s">
        <v>53</v>
      </c>
      <c r="C21" s="16" t="s">
        <v>47</v>
      </c>
      <c r="D21" s="10">
        <v>1</v>
      </c>
      <c r="E21" s="10" t="s">
        <v>48</v>
      </c>
      <c r="F21" s="9"/>
      <c r="G21" s="13">
        <v>8000</v>
      </c>
      <c r="H21" s="9"/>
      <c r="I21" s="9"/>
      <c r="J21" s="24"/>
      <c r="K21" s="10" t="s">
        <v>49</v>
      </c>
    </row>
    <row r="22" s="2" customFormat="1" ht="50" customHeight="1" spans="1:11">
      <c r="A22" s="9">
        <v>18</v>
      </c>
      <c r="B22" s="10" t="s">
        <v>54</v>
      </c>
      <c r="C22" s="16" t="s">
        <v>47</v>
      </c>
      <c r="D22" s="10">
        <v>1</v>
      </c>
      <c r="E22" s="10" t="s">
        <v>48</v>
      </c>
      <c r="F22" s="9"/>
      <c r="G22" s="13">
        <v>8000</v>
      </c>
      <c r="H22" s="9"/>
      <c r="I22" s="9"/>
      <c r="J22" s="24"/>
      <c r="K22" s="10" t="s">
        <v>49</v>
      </c>
    </row>
    <row r="23" s="2" customFormat="1" ht="50" customHeight="1" spans="1:11">
      <c r="A23" s="9">
        <v>19</v>
      </c>
      <c r="B23" s="10" t="s">
        <v>55</v>
      </c>
      <c r="C23" s="16" t="s">
        <v>47</v>
      </c>
      <c r="D23" s="10">
        <v>1</v>
      </c>
      <c r="E23" s="10" t="s">
        <v>48</v>
      </c>
      <c r="F23" s="9"/>
      <c r="G23" s="13">
        <v>8000</v>
      </c>
      <c r="H23" s="9"/>
      <c r="I23" s="9"/>
      <c r="J23" s="24"/>
      <c r="K23" s="10" t="s">
        <v>49</v>
      </c>
    </row>
    <row r="24" s="2" customFormat="1" ht="41" customHeight="1" spans="1:11">
      <c r="A24" s="9">
        <v>20</v>
      </c>
      <c r="B24" s="10" t="s">
        <v>56</v>
      </c>
      <c r="C24" s="16" t="s">
        <v>57</v>
      </c>
      <c r="D24" s="10">
        <v>480</v>
      </c>
      <c r="E24" s="10" t="s">
        <v>15</v>
      </c>
      <c r="F24" s="9"/>
      <c r="G24" s="13">
        <v>180</v>
      </c>
      <c r="H24" s="9"/>
      <c r="I24" s="9"/>
      <c r="J24" s="24"/>
      <c r="K24" s="10"/>
    </row>
    <row r="25" s="2" customFormat="1" ht="41" customHeight="1" spans="1:11">
      <c r="A25" s="9">
        <v>21</v>
      </c>
      <c r="B25" s="10" t="s">
        <v>58</v>
      </c>
      <c r="C25" s="16" t="s">
        <v>59</v>
      </c>
      <c r="D25" s="10">
        <v>1</v>
      </c>
      <c r="E25" s="10" t="s">
        <v>15</v>
      </c>
      <c r="F25" s="9"/>
      <c r="G25" s="13">
        <v>5000</v>
      </c>
      <c r="H25" s="9"/>
      <c r="I25" s="9"/>
      <c r="J25" s="24"/>
      <c r="K25" s="10"/>
    </row>
    <row r="26" s="2" customFormat="1" ht="41" customHeight="1" spans="1:11">
      <c r="A26" s="9">
        <v>22</v>
      </c>
      <c r="B26" s="10" t="s">
        <v>60</v>
      </c>
      <c r="C26" s="16" t="s">
        <v>61</v>
      </c>
      <c r="D26" s="10">
        <v>7</v>
      </c>
      <c r="E26" s="10" t="s">
        <v>15</v>
      </c>
      <c r="F26" s="9"/>
      <c r="G26" s="13">
        <v>2000</v>
      </c>
      <c r="H26" s="9"/>
      <c r="I26" s="9"/>
      <c r="J26" s="24"/>
      <c r="K26" s="10"/>
    </row>
    <row r="27" s="2" customFormat="1" ht="34" customHeight="1" spans="1:11">
      <c r="A27" s="9">
        <v>23</v>
      </c>
      <c r="B27" s="10" t="s">
        <v>62</v>
      </c>
      <c r="C27" s="16" t="s">
        <v>63</v>
      </c>
      <c r="D27" s="10">
        <v>1</v>
      </c>
      <c r="E27" s="10" t="s">
        <v>15</v>
      </c>
      <c r="F27" s="9"/>
      <c r="G27" s="13">
        <v>750</v>
      </c>
      <c r="H27" s="9"/>
      <c r="I27" s="9"/>
      <c r="J27" s="24"/>
      <c r="K27" s="10"/>
    </row>
    <row r="28" s="2" customFormat="1" ht="34" customHeight="1" spans="1:11">
      <c r="A28" s="9">
        <v>24</v>
      </c>
      <c r="B28" s="10" t="s">
        <v>64</v>
      </c>
      <c r="C28" s="16" t="s">
        <v>65</v>
      </c>
      <c r="D28" s="10">
        <v>1</v>
      </c>
      <c r="E28" s="10" t="s">
        <v>15</v>
      </c>
      <c r="F28" s="9"/>
      <c r="G28" s="13">
        <v>5000</v>
      </c>
      <c r="H28" s="9"/>
      <c r="I28" s="9"/>
      <c r="J28" s="24"/>
      <c r="K28" s="10"/>
    </row>
    <row r="29" s="2" customFormat="1" ht="34" customHeight="1" spans="1:11">
      <c r="A29" s="9">
        <v>25</v>
      </c>
      <c r="B29" s="10" t="s">
        <v>66</v>
      </c>
      <c r="C29" s="16" t="s">
        <v>67</v>
      </c>
      <c r="D29" s="10">
        <v>5685</v>
      </c>
      <c r="E29" s="10" t="s">
        <v>24</v>
      </c>
      <c r="F29" s="9"/>
      <c r="G29" s="13">
        <v>3</v>
      </c>
      <c r="H29" s="9"/>
      <c r="I29" s="9"/>
      <c r="J29" s="24"/>
      <c r="K29" s="10"/>
    </row>
    <row r="30" ht="39" customHeight="1" spans="1:11">
      <c r="A30" s="17" t="s">
        <v>68</v>
      </c>
      <c r="B30" s="17"/>
      <c r="C30" s="17"/>
      <c r="D30" s="17"/>
      <c r="E30" s="17"/>
      <c r="F30" s="17"/>
      <c r="G30" s="17"/>
      <c r="H30" s="17">
        <f>SUM(I5:I29)</f>
        <v>0</v>
      </c>
      <c r="I30" s="17"/>
      <c r="J30" s="17"/>
      <c r="K30" s="27"/>
    </row>
    <row r="31" s="3" customFormat="1" ht="34.5" customHeight="1" spans="1:11">
      <c r="A31" s="18" t="s">
        <v>69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="4" customFormat="1" ht="32.25" customHeight="1" spans="1:7">
      <c r="A32" s="19" t="s">
        <v>70</v>
      </c>
      <c r="B32" s="19"/>
      <c r="C32" s="19"/>
      <c r="D32" s="19"/>
      <c r="E32" s="19"/>
      <c r="F32" s="19"/>
      <c r="G32" s="20"/>
    </row>
    <row r="33" s="4" customFormat="1" ht="29.25" customHeight="1" spans="2:8">
      <c r="B33" s="21" t="s">
        <v>71</v>
      </c>
      <c r="G33" s="22" t="s">
        <v>72</v>
      </c>
      <c r="H33"/>
    </row>
    <row r="34" s="3" customFormat="1" ht="21.75" customHeight="1" spans="2:8">
      <c r="B34" s="23"/>
      <c r="G34" s="22" t="s">
        <v>73</v>
      </c>
      <c r="H34"/>
    </row>
    <row r="35" s="3" customFormat="1" ht="21.75" customHeight="1" spans="2:8">
      <c r="B35" s="23"/>
      <c r="G35" s="22" t="s">
        <v>74</v>
      </c>
      <c r="H35"/>
    </row>
  </sheetData>
  <mergeCells count="19">
    <mergeCell ref="A1:K1"/>
    <mergeCell ref="G2:I2"/>
    <mergeCell ref="A30:G30"/>
    <mergeCell ref="H30:I30"/>
    <mergeCell ref="A31:K31"/>
    <mergeCell ref="A32:F32"/>
    <mergeCell ref="A2:A4"/>
    <mergeCell ref="B2:B4"/>
    <mergeCell ref="C2:C4"/>
    <mergeCell ref="D2:D4"/>
    <mergeCell ref="E2:E4"/>
    <mergeCell ref="F2:F4"/>
    <mergeCell ref="F8:F9"/>
    <mergeCell ref="G3:G4"/>
    <mergeCell ref="H3:H4"/>
    <mergeCell ref="I3:I4"/>
    <mergeCell ref="J2:J4"/>
    <mergeCell ref="K2:K4"/>
    <mergeCell ref="K8:K9"/>
  </mergeCells>
  <pageMargins left="0.196527777777778" right="0.196527777777778" top="0.354166666666667" bottom="0.275" header="0.156944444444444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陈飞</cp:lastModifiedBy>
  <dcterms:created xsi:type="dcterms:W3CDTF">2021-04-14T11:09:00Z</dcterms:created>
  <dcterms:modified xsi:type="dcterms:W3CDTF">2024-05-23T02:44:04Z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F9343FEDCF4644199107222AB9C48725</vt:lpwstr>
  </property>
</Properties>
</file>